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cdc.sharepoint.com/Shared Documents/General/MI/GOALs/2019/2019 Cleaned XLS Uploads for website/"/>
    </mc:Choice>
  </mc:AlternateContent>
  <xr:revisionPtr revIDLastSave="6" documentId="11_3B45D9E770C6EB1DD1E769888D088B8DA5E04CF9" xr6:coauthVersionLast="43" xr6:coauthVersionMax="43" xr10:uidLastSave="{2CE5BADC-BC2C-42BF-8C7A-ADF1ED470390}"/>
  <bookViews>
    <workbookView xWindow="-120" yWindow="-120" windowWidth="29040" windowHeight="15840" xr2:uid="{00000000-000D-0000-FFFF-FFFF00000000}"/>
  </bookViews>
  <sheets>
    <sheet name="real_estate_project_development" sheetId="1" r:id="rId1"/>
    <sheet name="Housing Developments by CDC" sheetId="2" r:id="rId2"/>
  </sheet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4" i="1" l="1"/>
  <c r="H35" i="1"/>
  <c r="H2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F35" i="1"/>
  <c r="G35" i="1"/>
  <c r="F34" i="1"/>
  <c r="D34" i="1"/>
  <c r="G34" i="1"/>
</calcChain>
</file>

<file path=xl/sharedStrings.xml><?xml version="1.0" encoding="utf-8"?>
<sst xmlns="http://schemas.openxmlformats.org/spreadsheetml/2006/main" count="202" uniqueCount="107">
  <si>
    <t>Member Name</t>
  </si>
  <si>
    <t>Project Name</t>
  </si>
  <si>
    <t>Project Status</t>
  </si>
  <si>
    <t>Somerville Community Corporation</t>
  </si>
  <si>
    <t>100 Homes 2018</t>
  </si>
  <si>
    <t>Completed Project</t>
  </si>
  <si>
    <t>Completed</t>
  </si>
  <si>
    <t>Neighborhood of Affordable Housing (NOAH)</t>
  </si>
  <si>
    <t>Ongoing Project</t>
  </si>
  <si>
    <t>OneHolyoke CDC</t>
  </si>
  <si>
    <t>Paco 15</t>
  </si>
  <si>
    <t>Paco 14</t>
  </si>
  <si>
    <t>Paco 13</t>
  </si>
  <si>
    <t>Paco 12</t>
  </si>
  <si>
    <t>Main South CDC</t>
  </si>
  <si>
    <t>1 Kilby Street</t>
  </si>
  <si>
    <t>Paco 11</t>
  </si>
  <si>
    <t>Madison Park CDC</t>
  </si>
  <si>
    <t>Asian CDC</t>
  </si>
  <si>
    <t>Housing Nantucket</t>
  </si>
  <si>
    <t>Housing Assistance Corporation</t>
  </si>
  <si>
    <t>Harborlight Community Partners</t>
  </si>
  <si>
    <t xml:space="preserve">Boston Street Crossing </t>
  </si>
  <si>
    <t>Waterfront Historic Area League (WHALE)</t>
  </si>
  <si>
    <t>Island Housing Trust</t>
  </si>
  <si>
    <t>Nuestra Comunidad</t>
  </si>
  <si>
    <t>NeighborWorks of Southern Mass</t>
  </si>
  <si>
    <t>Dudley Neighbors Inc.</t>
  </si>
  <si>
    <t>31-33 Woodville St</t>
  </si>
  <si>
    <t xml:space="preserve">CDC of South Berkshire County </t>
  </si>
  <si>
    <t>South Middlesex Opportunity Council, Inc.</t>
  </si>
  <si>
    <t xml:space="preserve">228 Concord St. </t>
  </si>
  <si>
    <t>Southwest Boston CDC</t>
  </si>
  <si>
    <t>Inquilinos Boricuas en Accion</t>
  </si>
  <si>
    <t xml:space="preserve">Viviendas LLC </t>
  </si>
  <si>
    <t>South Boston NDC</t>
  </si>
  <si>
    <t>376 West Fourth Street</t>
  </si>
  <si>
    <t>7 Surfside Road - Phase 2</t>
  </si>
  <si>
    <t xml:space="preserve">Worcester East Side CDC </t>
  </si>
  <si>
    <t>140 Beech Street</t>
  </si>
  <si>
    <t>Canal Bluffs III</t>
  </si>
  <si>
    <t>Smalley's Knoll Ownership Project</t>
  </si>
  <si>
    <t>Scott's Grove Rental Project</t>
  </si>
  <si>
    <t>Worcester Common Ground</t>
  </si>
  <si>
    <t>21 Jaques Ave</t>
  </si>
  <si>
    <t>Parcel 24 South</t>
  </si>
  <si>
    <t>Homeowners Rehabilitation, Inc.</t>
  </si>
  <si>
    <t xml:space="preserve">Howland House </t>
  </si>
  <si>
    <t>Lot C</t>
  </si>
  <si>
    <t>We Care About Homes</t>
  </si>
  <si>
    <t>7 Forbes St.</t>
  </si>
  <si>
    <t>Forest Springs</t>
  </si>
  <si>
    <t>The Watson</t>
  </si>
  <si>
    <t>Howard-Harlow</t>
  </si>
  <si>
    <t>Kasanof Homes</t>
  </si>
  <si>
    <t>Smith House Refinance Renovation</t>
  </si>
  <si>
    <t>Residences at Fairmount Station</t>
  </si>
  <si>
    <t>NewVue Communities</t>
  </si>
  <si>
    <t>181-183 High Street</t>
  </si>
  <si>
    <t>Hilltown CDC</t>
  </si>
  <si>
    <t>Goshen Senior Housing</t>
  </si>
  <si>
    <t>Benfield Farms Solar Installation Project</t>
  </si>
  <si>
    <t>Total</t>
  </si>
  <si>
    <t>Current development stage as of December 31st?</t>
  </si>
  <si>
    <t>Actual or projected year of substantial completion</t>
  </si>
  <si>
    <t>Actual or projected total development cost for this project?</t>
  </si>
  <si>
    <t>Total number of units for this project?</t>
  </si>
  <si>
    <t>Survey Years</t>
  </si>
  <si>
    <t>CDC Member</t>
  </si>
  <si>
    <t>ACT Lawrence</t>
  </si>
  <si>
    <t>Allston Brighton CDC</t>
  </si>
  <si>
    <t>Brookline Improvement Coalition</t>
  </si>
  <si>
    <t>CEDC-SM</t>
  </si>
  <si>
    <t xml:space="preserve">Coalition for a Better Acre </t>
  </si>
  <si>
    <t>Codman Square NDC</t>
  </si>
  <si>
    <t xml:space="preserve">Community Development Partnership </t>
  </si>
  <si>
    <t xml:space="preserve">Community Teamwork, Inc. </t>
  </si>
  <si>
    <t>Domus, Inc.</t>
  </si>
  <si>
    <t>Dorchester Bay EDC</t>
  </si>
  <si>
    <t>Downtown Taunton Foundation</t>
  </si>
  <si>
    <t>Fenway CDC</t>
  </si>
  <si>
    <t>Franklin County CDC</t>
  </si>
  <si>
    <t>Groundwork Lawrence</t>
  </si>
  <si>
    <t>Housing Corporation of Arlington</t>
  </si>
  <si>
    <t>Housing Solutions of Southeastern Mass</t>
  </si>
  <si>
    <t>Jamaica Plain NDC</t>
  </si>
  <si>
    <t>Just A Start</t>
  </si>
  <si>
    <t>Lawrence CommunityWorks Inc.</t>
  </si>
  <si>
    <t>Lena Park CDC</t>
  </si>
  <si>
    <t>Lowell Community Loan Fund, Inc. DBA, MCCI</t>
  </si>
  <si>
    <t>Metro West Collaborative Development</t>
  </si>
  <si>
    <t>Mission Hill NHS</t>
  </si>
  <si>
    <t>North Shore CDC</t>
  </si>
  <si>
    <t>Oak Hill CDC</t>
  </si>
  <si>
    <t>Pittsfield Economic Revitalization Corporation</t>
  </si>
  <si>
    <t>Quaboag Valley CDC</t>
  </si>
  <si>
    <t>Revitalize CDC</t>
  </si>
  <si>
    <t>Springfield Neighborhood Housing Services</t>
  </si>
  <si>
    <t>The Neighborhood Developers</t>
  </si>
  <si>
    <t>Urban Edge Housing Corporation</t>
  </si>
  <si>
    <t>Valley CDC</t>
  </si>
  <si>
    <t>Viet-AID</t>
  </si>
  <si>
    <t>Waltham Alliance to Create Housing</t>
  </si>
  <si>
    <t>Way Finders</t>
  </si>
  <si>
    <t>Worcester Comm. Housing Resources, Inc.</t>
  </si>
  <si>
    <t>Welllspring</t>
  </si>
  <si>
    <t>Construction Jobs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</si>
</sst>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4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8">
    <xf numFmtId="0" fontId="0" fillId="0" borderId="0" xfId="0"/>
    <xf numFmtId="6" fontId="0" fillId="0" borderId="0" xfId="0" applyNumberFormat="1"/>
    <xf numFmtId="164" fontId="0" fillId="0" borderId="0" xfId="42" applyNumberFormat="1" applyFont="1"/>
    <xf numFmtId="6" fontId="22" fillId="0" borderId="0" xfId="0" applyNumberFormat="1" applyFont="1" applyFill="1" applyBorder="1"/>
    <xf numFmtId="0" fontId="22" fillId="0" borderId="0" xfId="0" applyFont="1" applyFill="1" applyBorder="1"/>
    <xf numFmtId="0" fontId="20" fillId="0" borderId="0" xfId="0" applyFont="1" applyFill="1" applyBorder="1"/>
    <xf numFmtId="0" fontId="21" fillId="0" borderId="0" xfId="0" applyFont="1" applyFill="1" applyBorder="1"/>
    <xf numFmtId="0" fontId="16" fillId="0" borderId="0" xfId="0" applyFont="1"/>
  </cellXfs>
  <cellStyles count="47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" xfId="42" builtinId="4"/>
    <cellStyle name="Explanatory Text" xfId="16" builtinId="53" customBuiltin="1"/>
    <cellStyle name="Followed Hyperlink" xfId="44" builtinId="9" hidden="1"/>
    <cellStyle name="Followed Hyperlink" xfId="46" builtinId="9" hidde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3" builtinId="8" hidden="1"/>
    <cellStyle name="Hyperlink" xfId="45" builtinId="8" hidde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3">
    <dxf>
      <numFmt numFmtId="10" formatCode="&quot;$&quot;#,##0_);[Red]\(&quot;$&quot;#,##0\)"/>
    </dxf>
    <dxf>
      <numFmt numFmtId="0" formatCode="General"/>
    </dxf>
    <dxf>
      <numFmt numFmtId="10" formatCode="&quot;$&quot;#,##0_);[Red]\(&quot;$&quot;#,##0\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H34" totalsRowCount="1">
  <autoFilter ref="A1:H33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sortState xmlns:xlrd2="http://schemas.microsoft.com/office/spreadsheetml/2017/richdata2" ref="A2:G33">
    <sortCondition ref="D2:D33"/>
    <sortCondition descending="1" ref="E2:E33"/>
    <sortCondition ref="C2:C33"/>
  </sortState>
  <tableColumns count="8">
    <tableColumn id="1" xr3:uid="{00000000-0010-0000-0000-000001000000}" name="Member Name" totalsRowLabel="Total"/>
    <tableColumn id="7" xr3:uid="{00000000-0010-0000-0000-000007000000}" name="Project Name"/>
    <tableColumn id="8" xr3:uid="{00000000-0010-0000-0000-000008000000}" name="Project Status"/>
    <tableColumn id="14" xr3:uid="{00000000-0010-0000-0000-00000E000000}" name="Current development stage as of December 31st?" totalsRowFunction="count"/>
    <tableColumn id="15" xr3:uid="{00000000-0010-0000-0000-00000F000000}" name="Actual or projected year of substantial completion"/>
    <tableColumn id="16" xr3:uid="{00000000-0010-0000-0000-000010000000}" name="Actual or projected total development cost for this project?" totalsRowFunction="sum" dataDxfId="2" totalsRowDxfId="0"/>
    <tableColumn id="17" xr3:uid="{00000000-0010-0000-0000-000011000000}" name="Total number of units for this project?" totalsRowFunction="sum"/>
    <tableColumn id="2" xr3:uid="{9F6D520C-CBDC-42A7-BFA1-560081F9838A}" name="Construction Jobs" totalsRowFunction="sum" dataDxfId="1">
      <calculatedColumnFormula>G2*1.61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5"/>
  <sheetViews>
    <sheetView tabSelected="1" topLeftCell="B1" workbookViewId="0">
      <selection activeCell="H38" sqref="H38"/>
    </sheetView>
  </sheetViews>
  <sheetFormatPr defaultColWidth="8.796875" defaultRowHeight="14.25" x14ac:dyDescent="0.45"/>
  <cols>
    <col min="1" max="1" width="34.6640625" bestFit="1" customWidth="1"/>
    <col min="2" max="2" width="30.796875" bestFit="1" customWidth="1"/>
    <col min="3" max="3" width="20.6640625" customWidth="1"/>
    <col min="4" max="4" width="41.33203125" bestFit="1" customWidth="1"/>
    <col min="5" max="5" width="42" bestFit="1" customWidth="1"/>
    <col min="6" max="6" width="49" bestFit="1" customWidth="1"/>
    <col min="7" max="7" width="32.796875" bestFit="1" customWidth="1"/>
    <col min="8" max="8" width="15.53125" bestFit="1" customWidth="1"/>
  </cols>
  <sheetData>
    <row r="1" spans="1:8" s="7" customFormat="1" ht="22.5" customHeight="1" x14ac:dyDescent="0.45">
      <c r="A1" s="7" t="s">
        <v>0</v>
      </c>
      <c r="B1" s="7" t="s">
        <v>1</v>
      </c>
      <c r="C1" s="7" t="s">
        <v>2</v>
      </c>
      <c r="D1" s="7" t="s">
        <v>63</v>
      </c>
      <c r="E1" s="7" t="s">
        <v>64</v>
      </c>
      <c r="F1" s="7" t="s">
        <v>65</v>
      </c>
      <c r="G1" s="7" t="s">
        <v>66</v>
      </c>
      <c r="H1" s="7" t="s">
        <v>106</v>
      </c>
    </row>
    <row r="2" spans="1:8" ht="22.5" customHeight="1" x14ac:dyDescent="0.45">
      <c r="A2" t="s">
        <v>3</v>
      </c>
      <c r="B2" t="s">
        <v>4</v>
      </c>
      <c r="C2" t="s">
        <v>5</v>
      </c>
      <c r="D2" t="s">
        <v>6</v>
      </c>
      <c r="E2">
        <v>2018</v>
      </c>
      <c r="F2" s="1">
        <v>2800000</v>
      </c>
      <c r="G2">
        <v>8</v>
      </c>
      <c r="H2">
        <f t="shared" ref="H2:H33" si="0">G2*1.61</f>
        <v>12.88</v>
      </c>
    </row>
    <row r="3" spans="1:8" ht="22.5" customHeight="1" x14ac:dyDescent="0.45">
      <c r="A3" t="s">
        <v>7</v>
      </c>
      <c r="B3" t="s">
        <v>10</v>
      </c>
      <c r="C3" t="s">
        <v>5</v>
      </c>
      <c r="D3" t="s">
        <v>6</v>
      </c>
      <c r="E3">
        <v>2018</v>
      </c>
      <c r="F3" s="1">
        <v>899556</v>
      </c>
      <c r="G3">
        <v>3</v>
      </c>
      <c r="H3">
        <f t="shared" si="0"/>
        <v>4.83</v>
      </c>
    </row>
    <row r="4" spans="1:8" ht="22.5" customHeight="1" x14ac:dyDescent="0.45">
      <c r="A4" t="s">
        <v>7</v>
      </c>
      <c r="B4" t="s">
        <v>11</v>
      </c>
      <c r="C4" t="s">
        <v>5</v>
      </c>
      <c r="D4" t="s">
        <v>6</v>
      </c>
      <c r="E4">
        <v>2018</v>
      </c>
      <c r="F4" s="1">
        <v>921176</v>
      </c>
      <c r="G4">
        <v>3</v>
      </c>
      <c r="H4">
        <f t="shared" si="0"/>
        <v>4.83</v>
      </c>
    </row>
    <row r="5" spans="1:8" ht="22.5" customHeight="1" x14ac:dyDescent="0.45">
      <c r="A5" t="s">
        <v>7</v>
      </c>
      <c r="B5" t="s">
        <v>12</v>
      </c>
      <c r="C5" t="s">
        <v>5</v>
      </c>
      <c r="D5" t="s">
        <v>6</v>
      </c>
      <c r="E5">
        <v>2018</v>
      </c>
      <c r="F5" s="1">
        <v>1022500</v>
      </c>
      <c r="G5">
        <v>3</v>
      </c>
      <c r="H5">
        <f t="shared" si="0"/>
        <v>4.83</v>
      </c>
    </row>
    <row r="6" spans="1:8" ht="22.5" customHeight="1" x14ac:dyDescent="0.45">
      <c r="A6" t="s">
        <v>7</v>
      </c>
      <c r="B6" t="s">
        <v>13</v>
      </c>
      <c r="C6" t="s">
        <v>5</v>
      </c>
      <c r="D6" t="s">
        <v>6</v>
      </c>
      <c r="E6">
        <v>2018</v>
      </c>
      <c r="F6" s="1">
        <v>923002</v>
      </c>
      <c r="G6">
        <v>3</v>
      </c>
      <c r="H6">
        <f t="shared" si="0"/>
        <v>4.83</v>
      </c>
    </row>
    <row r="7" spans="1:8" ht="22.5" customHeight="1" x14ac:dyDescent="0.45">
      <c r="A7" t="s">
        <v>14</v>
      </c>
      <c r="B7" t="s">
        <v>15</v>
      </c>
      <c r="C7" t="s">
        <v>5</v>
      </c>
      <c r="D7" t="s">
        <v>6</v>
      </c>
      <c r="E7">
        <v>2018</v>
      </c>
      <c r="F7" s="1">
        <v>1990018</v>
      </c>
      <c r="G7">
        <v>9</v>
      </c>
      <c r="H7">
        <f t="shared" si="0"/>
        <v>14.49</v>
      </c>
    </row>
    <row r="8" spans="1:8" ht="22.5" customHeight="1" x14ac:dyDescent="0.45">
      <c r="A8" t="s">
        <v>7</v>
      </c>
      <c r="B8" t="s">
        <v>16</v>
      </c>
      <c r="C8" t="s">
        <v>5</v>
      </c>
      <c r="D8" t="s">
        <v>6</v>
      </c>
      <c r="E8">
        <v>2018</v>
      </c>
      <c r="F8" s="1">
        <v>1022300</v>
      </c>
      <c r="G8">
        <v>3</v>
      </c>
      <c r="H8">
        <f t="shared" si="0"/>
        <v>4.83</v>
      </c>
    </row>
    <row r="9" spans="1:8" ht="22.5" customHeight="1" x14ac:dyDescent="0.45">
      <c r="A9" t="s">
        <v>21</v>
      </c>
      <c r="B9" t="s">
        <v>22</v>
      </c>
      <c r="C9" t="s">
        <v>5</v>
      </c>
      <c r="D9" t="s">
        <v>6</v>
      </c>
      <c r="E9">
        <v>2018</v>
      </c>
      <c r="F9" s="1">
        <v>7672241</v>
      </c>
      <c r="G9">
        <v>26</v>
      </c>
      <c r="H9">
        <f t="shared" si="0"/>
        <v>41.86</v>
      </c>
    </row>
    <row r="10" spans="1:8" ht="22.5" customHeight="1" x14ac:dyDescent="0.45">
      <c r="A10" t="s">
        <v>27</v>
      </c>
      <c r="B10" t="s">
        <v>28</v>
      </c>
      <c r="C10" t="s">
        <v>5</v>
      </c>
      <c r="D10" t="s">
        <v>6</v>
      </c>
      <c r="E10">
        <v>2018</v>
      </c>
      <c r="F10" s="1">
        <v>448447</v>
      </c>
      <c r="G10">
        <v>2</v>
      </c>
      <c r="H10">
        <f t="shared" si="0"/>
        <v>3.22</v>
      </c>
    </row>
    <row r="11" spans="1:8" ht="22.5" customHeight="1" x14ac:dyDescent="0.45">
      <c r="A11" t="s">
        <v>30</v>
      </c>
      <c r="B11" t="s">
        <v>31</v>
      </c>
      <c r="C11" t="s">
        <v>5</v>
      </c>
      <c r="D11" t="s">
        <v>6</v>
      </c>
      <c r="E11">
        <v>2018</v>
      </c>
      <c r="F11" s="1">
        <v>3000000</v>
      </c>
      <c r="G11">
        <v>45</v>
      </c>
      <c r="H11">
        <f t="shared" si="0"/>
        <v>72.45</v>
      </c>
    </row>
    <row r="12" spans="1:8" ht="22.5" customHeight="1" x14ac:dyDescent="0.45">
      <c r="A12" t="s">
        <v>33</v>
      </c>
      <c r="B12" t="s">
        <v>34</v>
      </c>
      <c r="C12" t="s">
        <v>5</v>
      </c>
      <c r="D12" t="s">
        <v>6</v>
      </c>
      <c r="E12">
        <v>2018</v>
      </c>
      <c r="F12" s="1">
        <v>7006864</v>
      </c>
      <c r="G12">
        <v>181</v>
      </c>
      <c r="H12">
        <f t="shared" si="0"/>
        <v>291.41000000000003</v>
      </c>
    </row>
    <row r="13" spans="1:8" ht="22.5" customHeight="1" x14ac:dyDescent="0.45">
      <c r="A13" t="s">
        <v>35</v>
      </c>
      <c r="B13" t="s">
        <v>36</v>
      </c>
      <c r="C13" t="s">
        <v>5</v>
      </c>
      <c r="D13" t="s">
        <v>6</v>
      </c>
      <c r="E13">
        <v>2018</v>
      </c>
      <c r="F13" s="1">
        <v>10000</v>
      </c>
      <c r="G13">
        <v>18</v>
      </c>
      <c r="H13">
        <f t="shared" si="0"/>
        <v>28.98</v>
      </c>
    </row>
    <row r="14" spans="1:8" ht="22.5" customHeight="1" x14ac:dyDescent="0.45">
      <c r="A14" t="s">
        <v>19</v>
      </c>
      <c r="B14" t="s">
        <v>37</v>
      </c>
      <c r="C14" t="s">
        <v>5</v>
      </c>
      <c r="D14" t="s">
        <v>6</v>
      </c>
      <c r="E14">
        <v>2018</v>
      </c>
      <c r="F14" s="1">
        <v>415000</v>
      </c>
      <c r="G14">
        <v>2</v>
      </c>
      <c r="H14">
        <f t="shared" si="0"/>
        <v>3.22</v>
      </c>
    </row>
    <row r="15" spans="1:8" ht="22.5" customHeight="1" x14ac:dyDescent="0.45">
      <c r="A15" t="s">
        <v>9</v>
      </c>
      <c r="B15" t="s">
        <v>39</v>
      </c>
      <c r="C15" t="s">
        <v>5</v>
      </c>
      <c r="D15" t="s">
        <v>6</v>
      </c>
      <c r="E15">
        <v>2018</v>
      </c>
      <c r="F15" s="1">
        <v>180000</v>
      </c>
      <c r="G15">
        <v>1</v>
      </c>
      <c r="H15">
        <f t="shared" si="0"/>
        <v>1.61</v>
      </c>
    </row>
    <row r="16" spans="1:8" ht="22.5" customHeight="1" x14ac:dyDescent="0.45">
      <c r="A16" t="s">
        <v>20</v>
      </c>
      <c r="B16" t="s">
        <v>40</v>
      </c>
      <c r="C16" t="s">
        <v>5</v>
      </c>
      <c r="D16" t="s">
        <v>6</v>
      </c>
      <c r="E16">
        <v>2018</v>
      </c>
      <c r="F16" s="1">
        <v>14000000</v>
      </c>
      <c r="G16">
        <v>44</v>
      </c>
      <c r="H16">
        <f t="shared" si="0"/>
        <v>70.84</v>
      </c>
    </row>
    <row r="17" spans="1:8" ht="22.5" customHeight="1" x14ac:dyDescent="0.45">
      <c r="A17" t="s">
        <v>24</v>
      </c>
      <c r="B17" t="s">
        <v>41</v>
      </c>
      <c r="C17" t="s">
        <v>5</v>
      </c>
      <c r="D17" t="s">
        <v>6</v>
      </c>
      <c r="E17">
        <v>2018</v>
      </c>
      <c r="F17" s="1">
        <v>747000</v>
      </c>
      <c r="G17">
        <v>2</v>
      </c>
      <c r="H17">
        <f t="shared" si="0"/>
        <v>3.22</v>
      </c>
    </row>
    <row r="18" spans="1:8" ht="22.5" customHeight="1" x14ac:dyDescent="0.45">
      <c r="A18" t="s">
        <v>24</v>
      </c>
      <c r="B18" t="s">
        <v>42</v>
      </c>
      <c r="C18" t="s">
        <v>5</v>
      </c>
      <c r="D18" t="s">
        <v>6</v>
      </c>
      <c r="E18">
        <v>2018</v>
      </c>
      <c r="F18" s="1">
        <v>3011617</v>
      </c>
      <c r="G18">
        <v>9</v>
      </c>
      <c r="H18">
        <f t="shared" si="0"/>
        <v>14.49</v>
      </c>
    </row>
    <row r="19" spans="1:8" ht="22.5" customHeight="1" x14ac:dyDescent="0.45">
      <c r="A19" t="s">
        <v>43</v>
      </c>
      <c r="B19" t="s">
        <v>44</v>
      </c>
      <c r="C19" t="s">
        <v>5</v>
      </c>
      <c r="D19" t="s">
        <v>6</v>
      </c>
      <c r="E19">
        <v>2018</v>
      </c>
      <c r="F19" s="1">
        <v>1200000</v>
      </c>
      <c r="G19">
        <v>4</v>
      </c>
      <c r="H19">
        <f t="shared" si="0"/>
        <v>6.44</v>
      </c>
    </row>
    <row r="20" spans="1:8" ht="22.5" customHeight="1" x14ac:dyDescent="0.45">
      <c r="A20" t="s">
        <v>18</v>
      </c>
      <c r="B20" t="s">
        <v>45</v>
      </c>
      <c r="C20" t="s">
        <v>5</v>
      </c>
      <c r="D20" t="s">
        <v>6</v>
      </c>
      <c r="E20">
        <v>2018</v>
      </c>
      <c r="F20" s="1">
        <v>20000000</v>
      </c>
      <c r="G20">
        <v>51</v>
      </c>
      <c r="H20">
        <f t="shared" si="0"/>
        <v>82.11</v>
      </c>
    </row>
    <row r="21" spans="1:8" ht="22.5" customHeight="1" x14ac:dyDescent="0.45">
      <c r="A21" t="s">
        <v>46</v>
      </c>
      <c r="B21" t="s">
        <v>48</v>
      </c>
      <c r="C21" t="s">
        <v>5</v>
      </c>
      <c r="D21" t="s">
        <v>6</v>
      </c>
      <c r="E21">
        <v>2018</v>
      </c>
      <c r="F21" s="1">
        <v>2932000</v>
      </c>
      <c r="G21">
        <v>8</v>
      </c>
      <c r="H21">
        <f t="shared" si="0"/>
        <v>12.88</v>
      </c>
    </row>
    <row r="22" spans="1:8" ht="22.5" customHeight="1" x14ac:dyDescent="0.45">
      <c r="A22" t="s">
        <v>21</v>
      </c>
      <c r="B22" t="s">
        <v>49</v>
      </c>
      <c r="C22" t="s">
        <v>5</v>
      </c>
      <c r="D22" t="s">
        <v>6</v>
      </c>
      <c r="E22">
        <v>2018</v>
      </c>
      <c r="F22" s="1">
        <v>175000</v>
      </c>
      <c r="G22">
        <v>2</v>
      </c>
      <c r="H22">
        <f t="shared" si="0"/>
        <v>3.22</v>
      </c>
    </row>
    <row r="23" spans="1:8" ht="22.5" customHeight="1" x14ac:dyDescent="0.45">
      <c r="A23" t="s">
        <v>38</v>
      </c>
      <c r="B23" t="s">
        <v>50</v>
      </c>
      <c r="C23" t="s">
        <v>5</v>
      </c>
      <c r="D23" t="s">
        <v>6</v>
      </c>
      <c r="E23">
        <v>2018</v>
      </c>
      <c r="F23" s="1">
        <v>2389623</v>
      </c>
      <c r="G23">
        <v>8</v>
      </c>
      <c r="H23">
        <f t="shared" si="0"/>
        <v>12.88</v>
      </c>
    </row>
    <row r="24" spans="1:8" ht="22.5" customHeight="1" x14ac:dyDescent="0.45">
      <c r="A24" t="s">
        <v>29</v>
      </c>
      <c r="B24" t="s">
        <v>51</v>
      </c>
      <c r="C24" t="s">
        <v>5</v>
      </c>
      <c r="D24" t="s">
        <v>6</v>
      </c>
      <c r="E24">
        <v>2018</v>
      </c>
      <c r="F24" s="1">
        <v>3000000</v>
      </c>
      <c r="G24">
        <v>11</v>
      </c>
      <c r="H24">
        <f t="shared" si="0"/>
        <v>17.71</v>
      </c>
    </row>
    <row r="25" spans="1:8" ht="22.5" customHeight="1" x14ac:dyDescent="0.45">
      <c r="A25" t="s">
        <v>26</v>
      </c>
      <c r="B25" t="s">
        <v>52</v>
      </c>
      <c r="C25" t="s">
        <v>5</v>
      </c>
      <c r="D25" t="s">
        <v>6</v>
      </c>
      <c r="E25">
        <v>2018</v>
      </c>
      <c r="F25" s="1">
        <v>56000000</v>
      </c>
      <c r="G25">
        <v>140</v>
      </c>
      <c r="H25">
        <f t="shared" si="0"/>
        <v>225.4</v>
      </c>
    </row>
    <row r="26" spans="1:8" ht="22.5" customHeight="1" x14ac:dyDescent="0.45">
      <c r="A26" t="s">
        <v>25</v>
      </c>
      <c r="B26" t="s">
        <v>53</v>
      </c>
      <c r="C26" t="s">
        <v>5</v>
      </c>
      <c r="D26" t="s">
        <v>6</v>
      </c>
      <c r="E26">
        <v>2018</v>
      </c>
      <c r="F26" s="1">
        <v>1500000</v>
      </c>
      <c r="G26">
        <v>4</v>
      </c>
      <c r="H26">
        <f t="shared" si="0"/>
        <v>6.44</v>
      </c>
    </row>
    <row r="27" spans="1:8" ht="22.5" customHeight="1" x14ac:dyDescent="0.45">
      <c r="A27" t="s">
        <v>17</v>
      </c>
      <c r="B27" t="s">
        <v>55</v>
      </c>
      <c r="C27" t="s">
        <v>5</v>
      </c>
      <c r="D27" t="s">
        <v>6</v>
      </c>
      <c r="E27">
        <v>2018</v>
      </c>
      <c r="F27" s="1">
        <v>48963000</v>
      </c>
      <c r="G27">
        <v>132</v>
      </c>
      <c r="H27">
        <f t="shared" si="0"/>
        <v>212.52</v>
      </c>
    </row>
    <row r="28" spans="1:8" ht="22.5" customHeight="1" x14ac:dyDescent="0.45">
      <c r="A28" t="s">
        <v>32</v>
      </c>
      <c r="B28" t="s">
        <v>56</v>
      </c>
      <c r="C28" t="s">
        <v>5</v>
      </c>
      <c r="D28" t="s">
        <v>6</v>
      </c>
      <c r="E28">
        <v>2018</v>
      </c>
      <c r="F28" s="1">
        <v>12145674</v>
      </c>
      <c r="G28">
        <v>27</v>
      </c>
      <c r="H28">
        <f t="shared" si="0"/>
        <v>43.470000000000006</v>
      </c>
    </row>
    <row r="29" spans="1:8" ht="22.5" customHeight="1" x14ac:dyDescent="0.45">
      <c r="A29" t="s">
        <v>57</v>
      </c>
      <c r="B29" t="s">
        <v>58</v>
      </c>
      <c r="C29" t="s">
        <v>5</v>
      </c>
      <c r="D29" t="s">
        <v>6</v>
      </c>
      <c r="E29">
        <v>2018</v>
      </c>
      <c r="F29" s="1">
        <v>470000</v>
      </c>
      <c r="G29">
        <v>2</v>
      </c>
      <c r="H29">
        <f t="shared" si="0"/>
        <v>3.22</v>
      </c>
    </row>
    <row r="30" spans="1:8" ht="22.5" customHeight="1" x14ac:dyDescent="0.45">
      <c r="A30" t="s">
        <v>59</v>
      </c>
      <c r="B30" t="s">
        <v>60</v>
      </c>
      <c r="C30" t="s">
        <v>5</v>
      </c>
      <c r="D30" t="s">
        <v>6</v>
      </c>
      <c r="E30">
        <v>2018</v>
      </c>
      <c r="F30" s="1">
        <v>2619430</v>
      </c>
      <c r="G30">
        <v>10</v>
      </c>
      <c r="H30">
        <f t="shared" si="0"/>
        <v>16.100000000000001</v>
      </c>
    </row>
    <row r="31" spans="1:8" ht="22.5" customHeight="1" x14ac:dyDescent="0.45">
      <c r="A31" t="s">
        <v>7</v>
      </c>
      <c r="B31" t="s">
        <v>61</v>
      </c>
      <c r="C31" t="s">
        <v>5</v>
      </c>
      <c r="D31" t="s">
        <v>6</v>
      </c>
      <c r="E31">
        <v>2018</v>
      </c>
      <c r="F31" s="1">
        <v>9259000</v>
      </c>
      <c r="G31">
        <v>26</v>
      </c>
      <c r="H31">
        <f t="shared" si="0"/>
        <v>41.86</v>
      </c>
    </row>
    <row r="32" spans="1:8" ht="22.5" customHeight="1" x14ac:dyDescent="0.45">
      <c r="A32" t="s">
        <v>23</v>
      </c>
      <c r="B32" t="s">
        <v>47</v>
      </c>
      <c r="C32" t="s">
        <v>8</v>
      </c>
      <c r="D32" t="s">
        <v>6</v>
      </c>
      <c r="E32">
        <v>2018</v>
      </c>
      <c r="F32" s="1">
        <v>3000000</v>
      </c>
      <c r="G32">
        <v>7</v>
      </c>
      <c r="H32">
        <f t="shared" si="0"/>
        <v>11.270000000000001</v>
      </c>
    </row>
    <row r="33" spans="1:8" ht="22.5" customHeight="1" x14ac:dyDescent="0.45">
      <c r="A33" t="s">
        <v>25</v>
      </c>
      <c r="B33" t="s">
        <v>54</v>
      </c>
      <c r="C33" t="s">
        <v>8</v>
      </c>
      <c r="D33" t="s">
        <v>6</v>
      </c>
      <c r="E33">
        <v>2018</v>
      </c>
      <c r="F33" s="1">
        <v>7027000</v>
      </c>
      <c r="G33">
        <v>16</v>
      </c>
      <c r="H33">
        <f t="shared" si="0"/>
        <v>25.76</v>
      </c>
    </row>
    <row r="34" spans="1:8" ht="22.5" customHeight="1" x14ac:dyDescent="0.45">
      <c r="A34" t="s">
        <v>62</v>
      </c>
      <c r="D34">
        <f>SUBTOTAL(103,Table1[Current development stage as of December 31st?])</f>
        <v>32</v>
      </c>
      <c r="F34" s="1">
        <f>SUBTOTAL(109,Table1[Actual or projected total development cost for this project?])</f>
        <v>216750448</v>
      </c>
      <c r="G34">
        <f>SUBTOTAL(109,Table1[Total number of units for this project?])</f>
        <v>810</v>
      </c>
      <c r="H34">
        <f>SUBTOTAL(109,Table1[Construction Jobs])</f>
        <v>1304.1000000000001</v>
      </c>
    </row>
    <row r="35" spans="1:8" x14ac:dyDescent="0.45">
      <c r="F35" s="2">
        <f>SUM(Table1[Actual or projected total development cost for this project?])</f>
        <v>216750448</v>
      </c>
      <c r="G35">
        <f>SUM(Table1[Total number of units for this project?])</f>
        <v>810</v>
      </c>
      <c r="H35">
        <f>SUM(Table1[Construction Jobs])</f>
        <v>1304.1000000000001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62"/>
  <sheetViews>
    <sheetView workbookViewId="0">
      <selection activeCell="C9" sqref="C9"/>
    </sheetView>
  </sheetViews>
  <sheetFormatPr defaultColWidth="10.796875" defaultRowHeight="14.25" x14ac:dyDescent="0.45"/>
  <cols>
    <col min="1" max="1" width="11.6640625" style="4" bestFit="1" customWidth="1"/>
    <col min="2" max="2" width="35.1328125" style="4" bestFit="1" customWidth="1"/>
    <col min="3" max="3" width="46.33203125" style="4" bestFit="1" customWidth="1"/>
    <col min="4" max="4" width="30.1328125" style="4" bestFit="1" customWidth="1"/>
    <col min="5" max="16384" width="10.796875" style="4"/>
  </cols>
  <sheetData>
    <row r="1" spans="1:4" ht="15.75" x14ac:dyDescent="0.5">
      <c r="A1" s="5" t="s">
        <v>67</v>
      </c>
      <c r="B1" s="5" t="s">
        <v>68</v>
      </c>
      <c r="C1" s="6" t="s">
        <v>65</v>
      </c>
      <c r="D1" s="6" t="s">
        <v>66</v>
      </c>
    </row>
    <row r="2" spans="1:4" x14ac:dyDescent="0.45">
      <c r="A2" s="4">
        <v>2019</v>
      </c>
      <c r="B2" s="4" t="s">
        <v>69</v>
      </c>
    </row>
    <row r="3" spans="1:4" x14ac:dyDescent="0.45">
      <c r="A3" s="4">
        <v>2019</v>
      </c>
      <c r="B3" s="4" t="s">
        <v>70</v>
      </c>
    </row>
    <row r="4" spans="1:4" x14ac:dyDescent="0.45">
      <c r="A4" s="4">
        <v>2019</v>
      </c>
      <c r="B4" s="4" t="s">
        <v>18</v>
      </c>
      <c r="C4" s="3">
        <v>20000000</v>
      </c>
      <c r="D4" s="4">
        <v>51</v>
      </c>
    </row>
    <row r="5" spans="1:4" x14ac:dyDescent="0.45">
      <c r="A5" s="4">
        <v>2019</v>
      </c>
      <c r="B5" s="4" t="s">
        <v>71</v>
      </c>
      <c r="C5" s="3"/>
    </row>
    <row r="6" spans="1:4" x14ac:dyDescent="0.45">
      <c r="A6" s="4">
        <v>2019</v>
      </c>
      <c r="B6" s="4" t="s">
        <v>29</v>
      </c>
      <c r="C6" s="3">
        <v>3000000</v>
      </c>
      <c r="D6" s="4">
        <v>11</v>
      </c>
    </row>
    <row r="7" spans="1:4" x14ac:dyDescent="0.45">
      <c r="A7" s="4">
        <v>2019</v>
      </c>
      <c r="B7" s="4" t="s">
        <v>72</v>
      </c>
      <c r="C7" s="3"/>
    </row>
    <row r="8" spans="1:4" x14ac:dyDescent="0.45">
      <c r="A8" s="4">
        <v>2019</v>
      </c>
      <c r="B8" s="4" t="s">
        <v>73</v>
      </c>
      <c r="C8" s="3"/>
    </row>
    <row r="9" spans="1:4" x14ac:dyDescent="0.45">
      <c r="A9" s="4">
        <v>2019</v>
      </c>
      <c r="B9" s="4" t="s">
        <v>74</v>
      </c>
      <c r="C9" s="3"/>
    </row>
    <row r="10" spans="1:4" x14ac:dyDescent="0.45">
      <c r="A10" s="4">
        <v>2019</v>
      </c>
      <c r="B10" s="4" t="s">
        <v>75</v>
      </c>
      <c r="C10" s="3"/>
    </row>
    <row r="11" spans="1:4" x14ac:dyDescent="0.45">
      <c r="A11" s="4">
        <v>2019</v>
      </c>
      <c r="B11" s="4" t="s">
        <v>76</v>
      </c>
      <c r="C11" s="3"/>
    </row>
    <row r="12" spans="1:4" x14ac:dyDescent="0.45">
      <c r="A12" s="4">
        <v>2019</v>
      </c>
      <c r="B12" s="4" t="s">
        <v>77</v>
      </c>
      <c r="C12" s="3"/>
    </row>
    <row r="13" spans="1:4" x14ac:dyDescent="0.45">
      <c r="A13" s="4">
        <v>2019</v>
      </c>
      <c r="B13" s="4" t="s">
        <v>78</v>
      </c>
      <c r="C13" s="3"/>
    </row>
    <row r="14" spans="1:4" x14ac:dyDescent="0.45">
      <c r="A14" s="4">
        <v>2019</v>
      </c>
      <c r="B14" s="4" t="s">
        <v>79</v>
      </c>
      <c r="C14" s="3"/>
    </row>
    <row r="15" spans="1:4" x14ac:dyDescent="0.45">
      <c r="A15" s="4">
        <v>2019</v>
      </c>
      <c r="B15" s="4" t="s">
        <v>27</v>
      </c>
      <c r="C15" s="3">
        <v>448447</v>
      </c>
      <c r="D15" s="4">
        <v>2</v>
      </c>
    </row>
    <row r="16" spans="1:4" x14ac:dyDescent="0.45">
      <c r="A16" s="4">
        <v>2019</v>
      </c>
      <c r="B16" s="4" t="s">
        <v>80</v>
      </c>
      <c r="C16" s="3"/>
    </row>
    <row r="17" spans="1:4" x14ac:dyDescent="0.45">
      <c r="A17" s="4">
        <v>2019</v>
      </c>
      <c r="B17" s="4" t="s">
        <v>81</v>
      </c>
      <c r="C17" s="3"/>
    </row>
    <row r="18" spans="1:4" x14ac:dyDescent="0.45">
      <c r="A18" s="4">
        <v>2019</v>
      </c>
      <c r="B18" s="4" t="s">
        <v>82</v>
      </c>
      <c r="C18" s="3"/>
    </row>
    <row r="19" spans="1:4" x14ac:dyDescent="0.45">
      <c r="A19" s="4">
        <v>2019</v>
      </c>
      <c r="B19" s="4" t="s">
        <v>21</v>
      </c>
      <c r="C19" s="3">
        <v>7847241</v>
      </c>
      <c r="D19" s="4">
        <v>28</v>
      </c>
    </row>
    <row r="20" spans="1:4" x14ac:dyDescent="0.45">
      <c r="A20" s="4">
        <v>2019</v>
      </c>
      <c r="B20" s="4" t="s">
        <v>59</v>
      </c>
      <c r="C20" s="3">
        <v>2619430</v>
      </c>
      <c r="D20" s="4">
        <v>10</v>
      </c>
    </row>
    <row r="21" spans="1:4" x14ac:dyDescent="0.45">
      <c r="A21" s="4">
        <v>2019</v>
      </c>
      <c r="B21" s="4" t="s">
        <v>46</v>
      </c>
      <c r="C21" s="3">
        <v>2932000</v>
      </c>
      <c r="D21" s="4">
        <v>8</v>
      </c>
    </row>
    <row r="22" spans="1:4" x14ac:dyDescent="0.45">
      <c r="A22" s="4">
        <v>2019</v>
      </c>
      <c r="B22" s="4" t="s">
        <v>20</v>
      </c>
      <c r="C22" s="3">
        <v>14000000</v>
      </c>
      <c r="D22" s="4">
        <v>44</v>
      </c>
    </row>
    <row r="23" spans="1:4" x14ac:dyDescent="0.45">
      <c r="A23" s="4">
        <v>2019</v>
      </c>
      <c r="B23" s="4" t="s">
        <v>83</v>
      </c>
      <c r="C23" s="3"/>
    </row>
    <row r="24" spans="1:4" x14ac:dyDescent="0.45">
      <c r="A24" s="4">
        <v>2019</v>
      </c>
      <c r="B24" s="4" t="s">
        <v>19</v>
      </c>
      <c r="C24" s="3">
        <v>415000</v>
      </c>
      <c r="D24" s="4">
        <v>2</v>
      </c>
    </row>
    <row r="25" spans="1:4" x14ac:dyDescent="0.45">
      <c r="A25" s="4">
        <v>2019</v>
      </c>
      <c r="B25" s="4" t="s">
        <v>84</v>
      </c>
      <c r="C25" s="3"/>
    </row>
    <row r="26" spans="1:4" x14ac:dyDescent="0.45">
      <c r="A26" s="4">
        <v>2019</v>
      </c>
      <c r="B26" s="4" t="s">
        <v>33</v>
      </c>
      <c r="C26" s="3">
        <v>7006864</v>
      </c>
      <c r="D26" s="4">
        <v>181</v>
      </c>
    </row>
    <row r="27" spans="1:4" x14ac:dyDescent="0.45">
      <c r="A27" s="4">
        <v>2019</v>
      </c>
      <c r="B27" s="4" t="s">
        <v>24</v>
      </c>
      <c r="C27" s="3">
        <v>3758617</v>
      </c>
      <c r="D27" s="3">
        <v>11</v>
      </c>
    </row>
    <row r="28" spans="1:4" x14ac:dyDescent="0.45">
      <c r="A28" s="4">
        <v>2019</v>
      </c>
      <c r="B28" s="4" t="s">
        <v>85</v>
      </c>
      <c r="C28" s="3"/>
      <c r="D28" s="3"/>
    </row>
    <row r="29" spans="1:4" x14ac:dyDescent="0.45">
      <c r="A29" s="4">
        <v>2019</v>
      </c>
      <c r="B29" s="4" t="s">
        <v>86</v>
      </c>
      <c r="C29" s="3"/>
      <c r="D29" s="3"/>
    </row>
    <row r="30" spans="1:4" x14ac:dyDescent="0.45">
      <c r="A30" s="4">
        <v>2019</v>
      </c>
      <c r="B30" s="4" t="s">
        <v>87</v>
      </c>
      <c r="C30" s="3"/>
      <c r="D30" s="3"/>
    </row>
    <row r="31" spans="1:4" x14ac:dyDescent="0.45">
      <c r="A31" s="4">
        <v>2019</v>
      </c>
      <c r="B31" s="4" t="s">
        <v>88</v>
      </c>
      <c r="C31" s="3"/>
      <c r="D31" s="3"/>
    </row>
    <row r="32" spans="1:4" x14ac:dyDescent="0.45">
      <c r="A32" s="4">
        <v>2019</v>
      </c>
      <c r="B32" s="4" t="s">
        <v>89</v>
      </c>
      <c r="C32" s="3"/>
      <c r="D32" s="3"/>
    </row>
    <row r="33" spans="1:4" x14ac:dyDescent="0.45">
      <c r="A33" s="4">
        <v>2019</v>
      </c>
      <c r="B33" s="4" t="s">
        <v>17</v>
      </c>
      <c r="C33" s="3">
        <v>48963000</v>
      </c>
      <c r="D33" s="4">
        <v>132</v>
      </c>
    </row>
    <row r="34" spans="1:4" x14ac:dyDescent="0.45">
      <c r="A34" s="4">
        <v>2019</v>
      </c>
      <c r="B34" s="4" t="s">
        <v>14</v>
      </c>
      <c r="C34" s="3">
        <v>1990018</v>
      </c>
      <c r="D34" s="4">
        <v>9</v>
      </c>
    </row>
    <row r="35" spans="1:4" x14ac:dyDescent="0.45">
      <c r="A35" s="4">
        <v>2019</v>
      </c>
      <c r="B35" s="4" t="s">
        <v>90</v>
      </c>
      <c r="C35" s="3"/>
    </row>
    <row r="36" spans="1:4" x14ac:dyDescent="0.45">
      <c r="A36" s="4">
        <v>2019</v>
      </c>
      <c r="B36" s="4" t="s">
        <v>91</v>
      </c>
      <c r="C36" s="3"/>
    </row>
    <row r="37" spans="1:4" x14ac:dyDescent="0.45">
      <c r="A37" s="4">
        <v>2019</v>
      </c>
      <c r="B37" s="4" t="s">
        <v>7</v>
      </c>
      <c r="C37" s="3">
        <v>14047534</v>
      </c>
      <c r="D37" s="3">
        <v>41</v>
      </c>
    </row>
    <row r="38" spans="1:4" x14ac:dyDescent="0.45">
      <c r="A38" s="4">
        <v>2019</v>
      </c>
      <c r="B38" s="4" t="s">
        <v>26</v>
      </c>
      <c r="C38" s="3">
        <v>56000000</v>
      </c>
      <c r="D38" s="4">
        <v>140</v>
      </c>
    </row>
    <row r="39" spans="1:4" x14ac:dyDescent="0.45">
      <c r="A39" s="4">
        <v>2019</v>
      </c>
      <c r="B39" s="4" t="s">
        <v>57</v>
      </c>
      <c r="C39" s="3">
        <v>470000</v>
      </c>
      <c r="D39" s="4">
        <v>2</v>
      </c>
    </row>
    <row r="40" spans="1:4" x14ac:dyDescent="0.45">
      <c r="A40" s="4">
        <v>2019</v>
      </c>
      <c r="B40" s="4" t="s">
        <v>92</v>
      </c>
      <c r="C40" s="3"/>
    </row>
    <row r="41" spans="1:4" x14ac:dyDescent="0.45">
      <c r="A41" s="4">
        <v>2019</v>
      </c>
      <c r="B41" s="4" t="s">
        <v>25</v>
      </c>
      <c r="C41" s="3">
        <v>8527000</v>
      </c>
      <c r="D41" s="3">
        <v>20</v>
      </c>
    </row>
    <row r="42" spans="1:4" x14ac:dyDescent="0.45">
      <c r="A42" s="4">
        <v>2019</v>
      </c>
      <c r="B42" s="4" t="s">
        <v>93</v>
      </c>
    </row>
    <row r="43" spans="1:4" x14ac:dyDescent="0.45">
      <c r="A43" s="4">
        <v>2019</v>
      </c>
      <c r="B43" s="4" t="s">
        <v>9</v>
      </c>
      <c r="C43" s="3">
        <v>180000</v>
      </c>
      <c r="D43" s="4">
        <v>1</v>
      </c>
    </row>
    <row r="44" spans="1:4" x14ac:dyDescent="0.45">
      <c r="A44" s="4">
        <v>2019</v>
      </c>
      <c r="B44" s="4" t="s">
        <v>94</v>
      </c>
    </row>
    <row r="45" spans="1:4" x14ac:dyDescent="0.45">
      <c r="A45" s="4">
        <v>2019</v>
      </c>
      <c r="B45" s="4" t="s">
        <v>95</v>
      </c>
    </row>
    <row r="46" spans="1:4" x14ac:dyDescent="0.45">
      <c r="A46" s="4">
        <v>2019</v>
      </c>
      <c r="B46" s="4" t="s">
        <v>96</v>
      </c>
    </row>
    <row r="47" spans="1:4" x14ac:dyDescent="0.45">
      <c r="A47" s="4">
        <v>2019</v>
      </c>
      <c r="B47" s="4" t="s">
        <v>3</v>
      </c>
      <c r="C47" s="3">
        <v>2800000</v>
      </c>
      <c r="D47" s="4">
        <v>8</v>
      </c>
    </row>
    <row r="48" spans="1:4" x14ac:dyDescent="0.45">
      <c r="A48" s="4">
        <v>2019</v>
      </c>
      <c r="B48" s="4" t="s">
        <v>35</v>
      </c>
      <c r="C48" s="3">
        <v>10000</v>
      </c>
      <c r="D48" s="4">
        <v>18</v>
      </c>
    </row>
    <row r="49" spans="1:4" x14ac:dyDescent="0.45">
      <c r="A49" s="4">
        <v>2019</v>
      </c>
      <c r="B49" s="4" t="s">
        <v>30</v>
      </c>
      <c r="C49" s="3">
        <v>3000000</v>
      </c>
      <c r="D49" s="4">
        <v>45</v>
      </c>
    </row>
    <row r="50" spans="1:4" x14ac:dyDescent="0.45">
      <c r="A50" s="4">
        <v>2019</v>
      </c>
      <c r="B50" s="4" t="s">
        <v>32</v>
      </c>
      <c r="C50" s="3">
        <v>12145674</v>
      </c>
      <c r="D50" s="4">
        <v>27</v>
      </c>
    </row>
    <row r="51" spans="1:4" x14ac:dyDescent="0.45">
      <c r="A51" s="4">
        <v>2019</v>
      </c>
      <c r="B51" s="4" t="s">
        <v>97</v>
      </c>
    </row>
    <row r="52" spans="1:4" x14ac:dyDescent="0.45">
      <c r="A52" s="4">
        <v>2019</v>
      </c>
      <c r="B52" s="4" t="s">
        <v>98</v>
      </c>
    </row>
    <row r="53" spans="1:4" x14ac:dyDescent="0.45">
      <c r="A53" s="4">
        <v>2019</v>
      </c>
      <c r="B53" s="4" t="s">
        <v>99</v>
      </c>
    </row>
    <row r="54" spans="1:4" x14ac:dyDescent="0.45">
      <c r="A54" s="4">
        <v>2019</v>
      </c>
      <c r="B54" s="4" t="s">
        <v>100</v>
      </c>
    </row>
    <row r="55" spans="1:4" x14ac:dyDescent="0.45">
      <c r="A55" s="4">
        <v>2019</v>
      </c>
      <c r="B55" s="4" t="s">
        <v>101</v>
      </c>
    </row>
    <row r="56" spans="1:4" x14ac:dyDescent="0.45">
      <c r="A56" s="4">
        <v>2019</v>
      </c>
      <c r="B56" s="4" t="s">
        <v>102</v>
      </c>
    </row>
    <row r="57" spans="1:4" x14ac:dyDescent="0.45">
      <c r="A57" s="4">
        <v>2019</v>
      </c>
      <c r="B57" s="4" t="s">
        <v>23</v>
      </c>
      <c r="C57" s="3">
        <v>3000000</v>
      </c>
      <c r="D57" s="4">
        <v>7</v>
      </c>
    </row>
    <row r="58" spans="1:4" x14ac:dyDescent="0.45">
      <c r="A58" s="4">
        <v>2019</v>
      </c>
      <c r="B58" s="4" t="s">
        <v>105</v>
      </c>
      <c r="C58" s="3"/>
    </row>
    <row r="59" spans="1:4" x14ac:dyDescent="0.45">
      <c r="A59" s="4">
        <v>2019</v>
      </c>
      <c r="B59" s="4" t="s">
        <v>103</v>
      </c>
    </row>
    <row r="60" spans="1:4" x14ac:dyDescent="0.45">
      <c r="A60" s="4">
        <v>2019</v>
      </c>
      <c r="B60" s="4" t="s">
        <v>104</v>
      </c>
    </row>
    <row r="61" spans="1:4" x14ac:dyDescent="0.45">
      <c r="A61" s="4">
        <v>2019</v>
      </c>
      <c r="B61" s="4" t="s">
        <v>43</v>
      </c>
      <c r="C61" s="3">
        <v>1200000</v>
      </c>
      <c r="D61" s="4">
        <v>4</v>
      </c>
    </row>
    <row r="62" spans="1:4" x14ac:dyDescent="0.45">
      <c r="A62" s="4">
        <v>2019</v>
      </c>
      <c r="B62" s="4" t="s">
        <v>38</v>
      </c>
      <c r="C62" s="3">
        <v>2389623</v>
      </c>
      <c r="D62" s="4">
        <v>8</v>
      </c>
    </row>
  </sheetData>
  <sortState xmlns:xlrd2="http://schemas.microsoft.com/office/spreadsheetml/2017/richdata2" ref="A2:C25">
    <sortCondition ref="A2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77381C01D0744488C79200BBAF9BC5F" ma:contentTypeVersion="12" ma:contentTypeDescription="Create a new document." ma:contentTypeScope="" ma:versionID="7947d0dcda4c23637e3703c18aa21ae2">
  <xsd:schema xmlns:xsd="http://www.w3.org/2001/XMLSchema" xmlns:xs="http://www.w3.org/2001/XMLSchema" xmlns:p="http://schemas.microsoft.com/office/2006/metadata/properties" xmlns:ns2="5c3120aa-4362-40a7-b179-624d31c9584b" xmlns:ns3="1ddc0a50-9fb7-477b-a615-6be3ff4e0548" targetNamespace="http://schemas.microsoft.com/office/2006/metadata/properties" ma:root="true" ma:fieldsID="c25de9fa0359bf2fd36b5590224a6524" ns2:_="" ns3:_="">
    <xsd:import namespace="5c3120aa-4362-40a7-b179-624d31c9584b"/>
    <xsd:import namespace="1ddc0a50-9fb7-477b-a615-6be3ff4e054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3120aa-4362-40a7-b179-624d31c9584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dc0a50-9fb7-477b-a615-6be3ff4e05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5c3120aa-4362-40a7-b179-624d31c9584b">
      <UserInfo>
        <DisplayName>Don Bianchi</DisplayName>
        <AccountId>18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88E2B638-DE94-44CB-A307-D883D188986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c3120aa-4362-40a7-b179-624d31c9584b"/>
    <ds:schemaRef ds:uri="1ddc0a50-9fb7-477b-a615-6be3ff4e054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B7ECEAF-9DBC-4594-ABDA-64A4DEF3B25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D02FFB-E5DC-436C-B69E-6EA9F8C518E7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1ddc0a50-9fb7-477b-a615-6be3ff4e0548"/>
    <ds:schemaRef ds:uri="http://purl.org/dc/terms/"/>
    <ds:schemaRef ds:uri="5c3120aa-4362-40a7-b179-624d31c9584b"/>
    <ds:schemaRef ds:uri="http://purl.org/dc/dcmitype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real_estate_project_development</vt:lpstr>
      <vt:lpstr>Housing Developments by CDC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Fitterer</dc:creator>
  <cp:lastModifiedBy>Hannah Freedman</cp:lastModifiedBy>
  <dcterms:created xsi:type="dcterms:W3CDTF">2019-04-12T17:26:24Z</dcterms:created>
  <dcterms:modified xsi:type="dcterms:W3CDTF">2019-05-06T14:30:15Z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0x010100F77381C01D0744488C79200BBAF9BC5F</vt:lpwstr>
  </property>
  <property fmtid="{D5CDD505-2E9C-101B-9397-08002B2CF9AE}" pid="3" name="AuthorIds_UIVersion_512">
    <vt:lpwstr>14</vt:lpwstr>
  </property>
</Properties>
</file>